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7" windowWidth="20730" windowHeight="9650" activeTab="2"/>
  </bookViews>
  <sheets>
    <sheet name="グループリーグ" sheetId="1" r:id="rId1"/>
    <sheet name="初日タイムスケジュール" sheetId="2" r:id="rId2"/>
    <sheet name="２日目タイムスケジュール" sheetId="3" r:id="rId3"/>
  </sheets>
  <definedNames/>
  <calcPr fullCalcOnLoad="1"/>
</workbook>
</file>

<file path=xl/sharedStrings.xml><?xml version="1.0" encoding="utf-8"?>
<sst xmlns="http://schemas.openxmlformats.org/spreadsheetml/2006/main" count="190" uniqueCount="121">
  <si>
    <t>チーム名</t>
  </si>
  <si>
    <t>選手名</t>
  </si>
  <si>
    <t>開始</t>
  </si>
  <si>
    <t>終了</t>
  </si>
  <si>
    <t>Ａコート</t>
  </si>
  <si>
    <t>Ｂコート</t>
  </si>
  <si>
    <t>グループA</t>
  </si>
  <si>
    <t>グループB</t>
  </si>
  <si>
    <t>グループC</t>
  </si>
  <si>
    <t>【大会進行規定】</t>
  </si>
  <si>
    <t>&lt;グループＡ&gt;</t>
  </si>
  <si>
    <t>&lt;グループＢ&gt;</t>
  </si>
  <si>
    <t>&lt;グループＣ&gt;</t>
  </si>
  <si>
    <t>開会式</t>
  </si>
  <si>
    <t>昼休み</t>
  </si>
  <si>
    <t>勝ち点</t>
  </si>
  <si>
    <t>得失点差</t>
  </si>
  <si>
    <t>順位</t>
  </si>
  <si>
    <t>グループD</t>
  </si>
  <si>
    <t>◆参加16組を4組ずつ、4ブロックに分け、総当り戦でのグループリーグを実施する。</t>
  </si>
  <si>
    <t>◆各グループリーグ1位・2位合計8組は決勝トーナメントに進出する。</t>
  </si>
  <si>
    <t>&lt;グループD&gt;</t>
  </si>
  <si>
    <t>森本 晋也</t>
  </si>
  <si>
    <t>石崎 颯斗</t>
  </si>
  <si>
    <t>西光 拳人</t>
  </si>
  <si>
    <t>石丸 健</t>
  </si>
  <si>
    <t>二村 匠</t>
  </si>
  <si>
    <t>大塚 修平</t>
  </si>
  <si>
    <t>池田 賢</t>
  </si>
  <si>
    <t>番場 崇</t>
  </si>
  <si>
    <t>赤津 陸</t>
  </si>
  <si>
    <t>増田 翔</t>
  </si>
  <si>
    <t>高橋 祐馬</t>
  </si>
  <si>
    <t>山縣 智</t>
  </si>
  <si>
    <t>南 拓磨</t>
  </si>
  <si>
    <t>玉松 寛晃</t>
  </si>
  <si>
    <t>①各試合において勝者チームに勝ち点3を、引き分けで終わった試合は両チームに勝ち点1を与える。敗者チームには勝ち点は与えない。</t>
  </si>
  <si>
    <t>②各リーグの全試合終了後の順位決定は、以下の順で決定する：勝ち点 ⇒ 得失点差 ⇒ 総得点</t>
  </si>
  <si>
    <t>③上記②の方法で順位が確定しないチームが発生した場合は、当該チーム同士の試合結果により順位を決定する。</t>
  </si>
  <si>
    <t>④上記③の方法でも順位が決定しない場合は、当該チームによるPK戦にて順位を決定する。</t>
  </si>
  <si>
    <t>◆予選リーグ組み合わせ</t>
  </si>
  <si>
    <t>松田 鋼</t>
  </si>
  <si>
    <t>大阪経済大学 3</t>
  </si>
  <si>
    <t>東京工業大学 3</t>
  </si>
  <si>
    <t>羽田 優太</t>
  </si>
  <si>
    <t>RSV OSAKA 2</t>
  </si>
  <si>
    <t>岡嶋 紘次</t>
  </si>
  <si>
    <t>Vfh Tokyo</t>
  </si>
  <si>
    <t>大阪経済大学 1</t>
  </si>
  <si>
    <t>徳広 昇</t>
  </si>
  <si>
    <t>石原 敬正</t>
  </si>
  <si>
    <t>大阪大学</t>
  </si>
  <si>
    <t>土井 惇司</t>
  </si>
  <si>
    <t>浦元 大雅</t>
  </si>
  <si>
    <t>たちかわCSC １</t>
  </si>
  <si>
    <t>たちかわCSC 2</t>
  </si>
  <si>
    <t>田中 識史</t>
  </si>
  <si>
    <t>平野 賢</t>
  </si>
  <si>
    <t>チームマツヨシ</t>
  </si>
  <si>
    <t>都築 勝巳</t>
  </si>
  <si>
    <t>森 茂史</t>
  </si>
  <si>
    <t>大阪経済大学 2</t>
  </si>
  <si>
    <t>東京工業大学 1</t>
  </si>
  <si>
    <t>Starbicycle Osaka</t>
  </si>
  <si>
    <t>田中 勝也</t>
  </si>
  <si>
    <t>舞馬</t>
  </si>
  <si>
    <t>谷川 拓真</t>
  </si>
  <si>
    <t>安井 英己</t>
  </si>
  <si>
    <t>大阪経済大学 4</t>
  </si>
  <si>
    <t>髙木 駿次</t>
  </si>
  <si>
    <t>平 滉輝</t>
  </si>
  <si>
    <t>東京工業大学 2</t>
  </si>
  <si>
    <t>市橋 啓太</t>
  </si>
  <si>
    <t>RSV OSAKA 1</t>
  </si>
  <si>
    <t>村上 裕亮</t>
  </si>
  <si>
    <t>会場設営</t>
  </si>
  <si>
    <t>サイクルフィギュア 練習 （男子）</t>
  </si>
  <si>
    <t>サイクルフィギュア 練習 （女子）</t>
  </si>
  <si>
    <t>サイクルフィギュア</t>
  </si>
  <si>
    <t>◆試合進行表 7/21(土)</t>
  </si>
  <si>
    <t>開館</t>
  </si>
  <si>
    <t>所要時間</t>
  </si>
  <si>
    <t>Group</t>
  </si>
  <si>
    <t>Aコート</t>
  </si>
  <si>
    <t>Bコート</t>
  </si>
  <si>
    <t>:</t>
  </si>
  <si>
    <t>Ⅰ</t>
  </si>
  <si>
    <t>A-1</t>
  </si>
  <si>
    <t>D-2</t>
  </si>
  <si>
    <t>C-1</t>
  </si>
  <si>
    <t>B-2</t>
  </si>
  <si>
    <t>Ⅱ</t>
  </si>
  <si>
    <t>B-1</t>
  </si>
  <si>
    <t>C-2</t>
  </si>
  <si>
    <t>D-1</t>
  </si>
  <si>
    <t>A-2</t>
  </si>
  <si>
    <t>サイクルフィギュア練習</t>
  </si>
  <si>
    <t>AC</t>
  </si>
  <si>
    <t>7-8決定戦</t>
  </si>
  <si>
    <t>Ⅰ-4</t>
  </si>
  <si>
    <t>Ⅱ-4</t>
  </si>
  <si>
    <t>5-6決定戦</t>
  </si>
  <si>
    <t>Ⅰ-3</t>
  </si>
  <si>
    <t>Ⅱ-3</t>
  </si>
  <si>
    <t>準決勝1</t>
  </si>
  <si>
    <t>Ⅰ-1</t>
  </si>
  <si>
    <t>Ⅱ-2</t>
  </si>
  <si>
    <t>準決勝2</t>
  </si>
  <si>
    <t>Ⅱ-1</t>
  </si>
  <si>
    <t>Ⅰ-2</t>
  </si>
  <si>
    <t>3-4決定戦</t>
  </si>
  <si>
    <t>決勝戦</t>
  </si>
  <si>
    <t>表彰式・閉会式</t>
  </si>
  <si>
    <t>女子シングル決勝</t>
  </si>
  <si>
    <t>男子シングル決勝</t>
  </si>
  <si>
    <t>13の敗者</t>
  </si>
  <si>
    <t>13の勝者</t>
  </si>
  <si>
    <t>サイクルフィギュア、ライセンス、CDは10:00までに提出のこと</t>
  </si>
  <si>
    <t>7/22(日)</t>
  </si>
  <si>
    <t>12の敗者</t>
  </si>
  <si>
    <t>12の勝者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</si>
</sst>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明朝B"/>
      <family val="1"/>
    </font>
    <font>
      <sz val="9"/>
      <name val="HGP明朝B"/>
      <family val="1"/>
    </font>
    <font>
      <sz val="12"/>
      <name val="HGP明朝B"/>
      <family val="1"/>
    </font>
    <font>
      <sz val="10"/>
      <name val="HGP明朝B"/>
      <family val="1"/>
    </font>
    <font>
      <sz val="8"/>
      <name val="HGP明朝B"/>
      <family val="1"/>
    </font>
    <font>
      <b/>
      <sz val="11"/>
      <name val="HGP明朝B"/>
      <family val="1"/>
    </font>
    <font>
      <sz val="12"/>
      <name val="HGPｺﾞｼｯｸM"/>
      <family val="3"/>
    </font>
    <font>
      <sz val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P明朝B"/>
      <family val="1"/>
    </font>
    <font>
      <sz val="9"/>
      <color indexed="8"/>
      <name val="HGP明朝B"/>
      <family val="1"/>
    </font>
    <font>
      <sz val="14"/>
      <color indexed="8"/>
      <name val="HGP明朝B"/>
      <family val="1"/>
    </font>
    <font>
      <sz val="12"/>
      <color indexed="48"/>
      <name val="HGPｺﾞｼｯｸM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HGP明朝B"/>
      <family val="1"/>
    </font>
    <font>
      <sz val="9"/>
      <color theme="1"/>
      <name val="HGP明朝B"/>
      <family val="1"/>
    </font>
    <font>
      <sz val="14"/>
      <color theme="1"/>
      <name val="HGP明朝B"/>
      <family val="1"/>
    </font>
    <font>
      <sz val="12"/>
      <color rgb="FF3366FF"/>
      <name val="HGPｺﾞｼｯｸM"/>
      <family val="3"/>
    </font>
    <font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/>
      <protection/>
    </xf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56" fillId="0" borderId="20" xfId="0" applyNumberFormat="1" applyFont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0" fontId="6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0" xfId="60" applyFont="1">
      <alignment/>
      <protection/>
    </xf>
    <xf numFmtId="14" fontId="10" fillId="0" borderId="0" xfId="60" applyNumberFormat="1" applyFont="1" applyAlignment="1">
      <alignment horizontal="center"/>
      <protection/>
    </xf>
    <xf numFmtId="20" fontId="10" fillId="0" borderId="0" xfId="60" applyNumberFormat="1" applyFont="1" applyBorder="1" applyAlignment="1">
      <alignment horizontal="center"/>
      <protection/>
    </xf>
    <xf numFmtId="0" fontId="10" fillId="0" borderId="0" xfId="60" applyFont="1" applyBorder="1">
      <alignment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10" fillId="0" borderId="18" xfId="60" applyFont="1" applyBorder="1" applyAlignment="1">
      <alignment horizontal="center" vertical="center"/>
      <protection/>
    </xf>
    <xf numFmtId="176" fontId="10" fillId="0" borderId="17" xfId="60" applyNumberFormat="1" applyFont="1" applyBorder="1" applyAlignment="1">
      <alignment horizontal="center" vertical="center"/>
      <protection/>
    </xf>
    <xf numFmtId="20" fontId="10" fillId="0" borderId="14" xfId="60" applyNumberFormat="1" applyFont="1" applyBorder="1" applyAlignment="1">
      <alignment horizontal="center" vertical="center"/>
      <protection/>
    </xf>
    <xf numFmtId="176" fontId="10" fillId="0" borderId="15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176" fontId="10" fillId="0" borderId="37" xfId="60" applyNumberFormat="1" applyFont="1" applyBorder="1" applyAlignment="1">
      <alignment horizontal="center" vertical="center"/>
      <protection/>
    </xf>
    <xf numFmtId="20" fontId="10" fillId="0" borderId="0" xfId="60" applyNumberFormat="1" applyFont="1" applyBorder="1" applyAlignment="1">
      <alignment horizontal="center" vertical="center"/>
      <protection/>
    </xf>
    <xf numFmtId="176" fontId="10" fillId="0" borderId="38" xfId="60" applyNumberFormat="1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176" fontId="10" fillId="0" borderId="34" xfId="60" applyNumberFormat="1" applyFont="1" applyBorder="1" applyAlignment="1">
      <alignment horizontal="center" vertical="center"/>
      <protection/>
    </xf>
    <xf numFmtId="20" fontId="10" fillId="0" borderId="35" xfId="60" applyNumberFormat="1" applyFont="1" applyBorder="1" applyAlignment="1">
      <alignment horizontal="center" vertical="center"/>
      <protection/>
    </xf>
    <xf numFmtId="56" fontId="10" fillId="0" borderId="0" xfId="60" applyNumberFormat="1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57" fillId="0" borderId="0" xfId="60" applyFont="1">
      <alignment/>
      <protection/>
    </xf>
    <xf numFmtId="176" fontId="10" fillId="0" borderId="36" xfId="60" applyNumberFormat="1" applyFont="1" applyBorder="1" applyAlignment="1">
      <alignment horizontal="center" vertical="center"/>
      <protection/>
    </xf>
    <xf numFmtId="0" fontId="10" fillId="0" borderId="14" xfId="60" applyFont="1" applyBorder="1">
      <alignment/>
      <protection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0" fillId="0" borderId="11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58" fillId="0" borderId="14" xfId="60" applyFont="1" applyBorder="1" applyAlignment="1">
      <alignment horizontal="center" vertical="center"/>
      <protection/>
    </xf>
    <xf numFmtId="0" fontId="58" fillId="0" borderId="15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8" fillId="0" borderId="3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Normal="75" zoomScalePageLayoutView="0" workbookViewId="0" topLeftCell="A1">
      <selection activeCell="O7" sqref="O7"/>
    </sheetView>
  </sheetViews>
  <sheetFormatPr defaultColWidth="8.8515625" defaultRowHeight="20.25" customHeight="1"/>
  <cols>
    <col min="1" max="1" width="29.00390625" style="9" customWidth="1"/>
    <col min="2" max="2" width="15.421875" style="9" customWidth="1"/>
    <col min="3" max="6" width="18.421875" style="0" customWidth="1"/>
    <col min="7" max="9" width="10.8515625" style="0" customWidth="1"/>
  </cols>
  <sheetData>
    <row r="1" ht="20.25" customHeight="1">
      <c r="A1" s="54" t="s">
        <v>40</v>
      </c>
    </row>
    <row r="2" spans="1:2" ht="20.25" customHeight="1">
      <c r="A2" s="12" t="s">
        <v>10</v>
      </c>
      <c r="B2" s="10"/>
    </row>
    <row r="3" spans="1:9" ht="20.25" customHeight="1">
      <c r="A3" s="11" t="s">
        <v>0</v>
      </c>
      <c r="B3" s="25" t="s">
        <v>1</v>
      </c>
      <c r="C3" s="26" t="str">
        <f>A4</f>
        <v>たちかわCSC １</v>
      </c>
      <c r="D3" s="26" t="str">
        <f>A6</f>
        <v>大阪経済大学 3</v>
      </c>
      <c r="E3" s="26" t="str">
        <f>A8</f>
        <v>東京工業大学 3</v>
      </c>
      <c r="F3" s="26" t="str">
        <f>A10</f>
        <v>RSV OSAKA 2</v>
      </c>
      <c r="G3" s="27" t="s">
        <v>15</v>
      </c>
      <c r="H3" s="27" t="s">
        <v>16</v>
      </c>
      <c r="I3" s="27" t="s">
        <v>17</v>
      </c>
    </row>
    <row r="4" spans="1:9" ht="20.25" customHeight="1">
      <c r="A4" s="91" t="s">
        <v>54</v>
      </c>
      <c r="B4" s="52" t="s">
        <v>41</v>
      </c>
      <c r="C4" s="32"/>
      <c r="D4" s="28"/>
      <c r="E4" s="28"/>
      <c r="F4" s="28"/>
      <c r="G4" s="93"/>
      <c r="H4" s="93"/>
      <c r="I4" s="93"/>
    </row>
    <row r="5" spans="1:9" ht="20.25" customHeight="1">
      <c r="A5" s="92"/>
      <c r="B5" s="53" t="s">
        <v>30</v>
      </c>
      <c r="C5" s="33"/>
      <c r="D5" s="29"/>
      <c r="E5" s="29"/>
      <c r="F5" s="29"/>
      <c r="G5" s="94"/>
      <c r="H5" s="94"/>
      <c r="I5" s="94"/>
    </row>
    <row r="6" spans="1:9" ht="20.25" customHeight="1">
      <c r="A6" s="91" t="s">
        <v>42</v>
      </c>
      <c r="B6" s="52" t="s">
        <v>34</v>
      </c>
      <c r="C6" s="31"/>
      <c r="D6" s="32"/>
      <c r="E6" s="28"/>
      <c r="F6" s="28"/>
      <c r="G6" s="93"/>
      <c r="H6" s="93"/>
      <c r="I6" s="93"/>
    </row>
    <row r="7" spans="1:9" ht="20.25" customHeight="1">
      <c r="A7" s="92"/>
      <c r="B7" s="53" t="s">
        <v>35</v>
      </c>
      <c r="C7" s="29"/>
      <c r="D7" s="33"/>
      <c r="E7" s="29"/>
      <c r="F7" s="29"/>
      <c r="G7" s="94"/>
      <c r="H7" s="94"/>
      <c r="I7" s="94"/>
    </row>
    <row r="8" spans="1:9" ht="20.25" customHeight="1">
      <c r="A8" s="91" t="s">
        <v>43</v>
      </c>
      <c r="B8" s="52" t="s">
        <v>27</v>
      </c>
      <c r="C8" s="28"/>
      <c r="D8" s="31"/>
      <c r="E8" s="32"/>
      <c r="F8" s="28"/>
      <c r="G8" s="93"/>
      <c r="H8" s="93"/>
      <c r="I8" s="93"/>
    </row>
    <row r="9" spans="1:9" ht="20.25" customHeight="1">
      <c r="A9" s="92"/>
      <c r="B9" s="53" t="s">
        <v>44</v>
      </c>
      <c r="C9" s="29"/>
      <c r="D9" s="29"/>
      <c r="E9" s="33"/>
      <c r="F9" s="29"/>
      <c r="G9" s="94"/>
      <c r="H9" s="94"/>
      <c r="I9" s="94"/>
    </row>
    <row r="10" spans="1:9" ht="20.25" customHeight="1">
      <c r="A10" s="95" t="s">
        <v>45</v>
      </c>
      <c r="B10" s="52" t="s">
        <v>46</v>
      </c>
      <c r="C10" s="28"/>
      <c r="D10" s="28"/>
      <c r="E10" s="31"/>
      <c r="F10" s="32"/>
      <c r="G10" s="93"/>
      <c r="H10" s="93"/>
      <c r="I10" s="93"/>
    </row>
    <row r="11" spans="1:9" ht="20.25" customHeight="1">
      <c r="A11" s="95"/>
      <c r="B11" s="53" t="s">
        <v>22</v>
      </c>
      <c r="C11" s="29"/>
      <c r="D11" s="29"/>
      <c r="E11" s="29"/>
      <c r="F11" s="33"/>
      <c r="G11" s="94"/>
      <c r="H11" s="94"/>
      <c r="I11" s="94"/>
    </row>
    <row r="12" spans="1:2" ht="20.25" customHeight="1">
      <c r="A12" s="12" t="s">
        <v>11</v>
      </c>
      <c r="B12" s="24"/>
    </row>
    <row r="13" spans="1:9" ht="20.25" customHeight="1">
      <c r="A13" s="11" t="s">
        <v>0</v>
      </c>
      <c r="B13" s="25" t="s">
        <v>1</v>
      </c>
      <c r="C13" s="26" t="str">
        <f>A14</f>
        <v>Vfh Tokyo</v>
      </c>
      <c r="D13" s="26" t="str">
        <f>A16</f>
        <v>大阪経済大学 1</v>
      </c>
      <c r="E13" s="26" t="str">
        <f>A18</f>
        <v>大阪大学</v>
      </c>
      <c r="F13" s="26" t="str">
        <f>A20</f>
        <v>たちかわCSC 2</v>
      </c>
      <c r="G13" s="27" t="s">
        <v>15</v>
      </c>
      <c r="H13" s="27" t="s">
        <v>16</v>
      </c>
      <c r="I13" s="27" t="s">
        <v>17</v>
      </c>
    </row>
    <row r="14" spans="1:9" ht="20.25" customHeight="1">
      <c r="A14" s="95" t="s">
        <v>47</v>
      </c>
      <c r="B14" s="52" t="s">
        <v>23</v>
      </c>
      <c r="C14" s="32"/>
      <c r="D14" s="28"/>
      <c r="E14" s="28"/>
      <c r="F14" s="28"/>
      <c r="G14" s="93"/>
      <c r="H14" s="93"/>
      <c r="I14" s="93"/>
    </row>
    <row r="15" spans="1:9" ht="20.25" customHeight="1">
      <c r="A15" s="95"/>
      <c r="B15" s="53" t="s">
        <v>33</v>
      </c>
      <c r="C15" s="33"/>
      <c r="D15" s="29"/>
      <c r="E15" s="29"/>
      <c r="F15" s="29"/>
      <c r="G15" s="94"/>
      <c r="H15" s="94"/>
      <c r="I15" s="94"/>
    </row>
    <row r="16" spans="1:9" ht="20.25" customHeight="1">
      <c r="A16" s="91" t="s">
        <v>48</v>
      </c>
      <c r="B16" s="52" t="s">
        <v>49</v>
      </c>
      <c r="C16" s="31"/>
      <c r="D16" s="32"/>
      <c r="E16" s="28"/>
      <c r="F16" s="28"/>
      <c r="G16" s="93"/>
      <c r="H16" s="93"/>
      <c r="I16" s="93"/>
    </row>
    <row r="17" spans="1:9" ht="20.25" customHeight="1">
      <c r="A17" s="92"/>
      <c r="B17" s="53" t="s">
        <v>50</v>
      </c>
      <c r="C17" s="29"/>
      <c r="D17" s="33"/>
      <c r="E17" s="29"/>
      <c r="F17" s="29"/>
      <c r="G17" s="94"/>
      <c r="H17" s="94"/>
      <c r="I17" s="94"/>
    </row>
    <row r="18" spans="1:9" ht="20.25" customHeight="1">
      <c r="A18" s="95" t="s">
        <v>51</v>
      </c>
      <c r="B18" s="52" t="s">
        <v>52</v>
      </c>
      <c r="C18" s="28"/>
      <c r="D18" s="31"/>
      <c r="E18" s="32"/>
      <c r="F18" s="28"/>
      <c r="G18" s="93"/>
      <c r="H18" s="93"/>
      <c r="I18" s="93"/>
    </row>
    <row r="19" spans="1:9" ht="20.25" customHeight="1">
      <c r="A19" s="95"/>
      <c r="B19" s="53" t="s">
        <v>53</v>
      </c>
      <c r="C19" s="29"/>
      <c r="D19" s="29"/>
      <c r="E19" s="33"/>
      <c r="F19" s="29"/>
      <c r="G19" s="94"/>
      <c r="H19" s="94"/>
      <c r="I19" s="94"/>
    </row>
    <row r="20" spans="1:9" ht="20.25" customHeight="1">
      <c r="A20" s="91" t="s">
        <v>55</v>
      </c>
      <c r="B20" s="52" t="s">
        <v>56</v>
      </c>
      <c r="C20" s="28"/>
      <c r="D20" s="28"/>
      <c r="E20" s="31"/>
      <c r="F20" s="32"/>
      <c r="G20" s="93"/>
      <c r="H20" s="93"/>
      <c r="I20" s="93"/>
    </row>
    <row r="21" spans="1:9" ht="20.25" customHeight="1">
      <c r="A21" s="92"/>
      <c r="B21" s="53" t="s">
        <v>57</v>
      </c>
      <c r="C21" s="29"/>
      <c r="D21" s="29"/>
      <c r="E21" s="29"/>
      <c r="F21" s="33"/>
      <c r="G21" s="94"/>
      <c r="H21" s="94"/>
      <c r="I21" s="94"/>
    </row>
    <row r="22" spans="1:2" ht="20.25" customHeight="1">
      <c r="A22" s="12" t="s">
        <v>12</v>
      </c>
      <c r="B22" s="24"/>
    </row>
    <row r="23" spans="1:9" ht="20.25" customHeight="1">
      <c r="A23" s="11" t="s">
        <v>0</v>
      </c>
      <c r="B23" s="25" t="s">
        <v>1</v>
      </c>
      <c r="C23" s="26" t="str">
        <f>A24</f>
        <v>チームマツヨシ</v>
      </c>
      <c r="D23" s="26" t="str">
        <f>A26</f>
        <v>大阪経済大学 2</v>
      </c>
      <c r="E23" s="26" t="str">
        <f>A28</f>
        <v>東京工業大学 1</v>
      </c>
      <c r="F23" s="26" t="str">
        <f>A30</f>
        <v>Starbicycle Osaka</v>
      </c>
      <c r="G23" s="27" t="s">
        <v>15</v>
      </c>
      <c r="H23" s="27" t="s">
        <v>16</v>
      </c>
      <c r="I23" s="27" t="s">
        <v>17</v>
      </c>
    </row>
    <row r="24" spans="1:9" ht="20.25" customHeight="1">
      <c r="A24" s="95" t="s">
        <v>58</v>
      </c>
      <c r="B24" s="52" t="s">
        <v>59</v>
      </c>
      <c r="C24" s="32"/>
      <c r="D24" s="28"/>
      <c r="E24" s="28"/>
      <c r="F24" s="28"/>
      <c r="G24" s="93"/>
      <c r="H24" s="93"/>
      <c r="I24" s="93"/>
    </row>
    <row r="25" spans="1:9" ht="20.25" customHeight="1">
      <c r="A25" s="95"/>
      <c r="B25" s="53" t="s">
        <v>60</v>
      </c>
      <c r="C25" s="33"/>
      <c r="D25" s="29"/>
      <c r="E25" s="29"/>
      <c r="F25" s="29"/>
      <c r="G25" s="94"/>
      <c r="H25" s="94"/>
      <c r="I25" s="94"/>
    </row>
    <row r="26" spans="1:9" ht="20.25" customHeight="1">
      <c r="A26" s="91" t="s">
        <v>61</v>
      </c>
      <c r="B26" s="52" t="s">
        <v>25</v>
      </c>
      <c r="C26" s="31"/>
      <c r="D26" s="32"/>
      <c r="E26" s="28"/>
      <c r="F26" s="28"/>
      <c r="G26" s="93"/>
      <c r="H26" s="93"/>
      <c r="I26" s="93"/>
    </row>
    <row r="27" spans="1:9" ht="20.25" customHeight="1">
      <c r="A27" s="92"/>
      <c r="B27" s="53" t="s">
        <v>26</v>
      </c>
      <c r="C27" s="29"/>
      <c r="D27" s="33"/>
      <c r="E27" s="29"/>
      <c r="F27" s="29"/>
      <c r="G27" s="94"/>
      <c r="H27" s="94"/>
      <c r="I27" s="94"/>
    </row>
    <row r="28" spans="1:9" ht="20.25" customHeight="1">
      <c r="A28" s="91" t="s">
        <v>62</v>
      </c>
      <c r="B28" s="52" t="s">
        <v>28</v>
      </c>
      <c r="C28" s="28"/>
      <c r="D28" s="31"/>
      <c r="E28" s="32"/>
      <c r="F28" s="28"/>
      <c r="G28" s="93"/>
      <c r="H28" s="93"/>
      <c r="I28" s="93"/>
    </row>
    <row r="29" spans="1:9" ht="20.25" customHeight="1">
      <c r="A29" s="92"/>
      <c r="B29" s="53" t="s">
        <v>29</v>
      </c>
      <c r="C29" s="29"/>
      <c r="D29" s="29"/>
      <c r="E29" s="33"/>
      <c r="F29" s="29"/>
      <c r="G29" s="94"/>
      <c r="H29" s="94"/>
      <c r="I29" s="94"/>
    </row>
    <row r="30" spans="1:9" ht="20.25" customHeight="1">
      <c r="A30" s="95" t="s">
        <v>63</v>
      </c>
      <c r="B30" s="52" t="s">
        <v>64</v>
      </c>
      <c r="C30" s="28"/>
      <c r="D30" s="28"/>
      <c r="E30" s="31"/>
      <c r="F30" s="32"/>
      <c r="G30" s="93"/>
      <c r="H30" s="93"/>
      <c r="I30" s="93"/>
    </row>
    <row r="31" spans="1:9" ht="20.25" customHeight="1">
      <c r="A31" s="95"/>
      <c r="B31" s="53" t="s">
        <v>24</v>
      </c>
      <c r="C31" s="29"/>
      <c r="D31" s="29"/>
      <c r="E31" s="29"/>
      <c r="F31" s="33"/>
      <c r="G31" s="94"/>
      <c r="H31" s="94"/>
      <c r="I31" s="94"/>
    </row>
    <row r="32" spans="1:2" ht="20.25" customHeight="1">
      <c r="A32" s="12" t="s">
        <v>21</v>
      </c>
      <c r="B32" s="24"/>
    </row>
    <row r="33" spans="1:9" ht="20.25" customHeight="1">
      <c r="A33" s="11" t="s">
        <v>0</v>
      </c>
      <c r="B33" s="25" t="s">
        <v>1</v>
      </c>
      <c r="C33" s="26" t="str">
        <f>A34</f>
        <v>舞馬</v>
      </c>
      <c r="D33" s="26" t="str">
        <f>A36</f>
        <v>大阪経済大学 4</v>
      </c>
      <c r="E33" s="26" t="str">
        <f>A38</f>
        <v>東京工業大学 2</v>
      </c>
      <c r="F33" s="26" t="str">
        <f>A40</f>
        <v>RSV OSAKA 1</v>
      </c>
      <c r="G33" s="27" t="s">
        <v>15</v>
      </c>
      <c r="H33" s="27" t="s">
        <v>16</v>
      </c>
      <c r="I33" s="27" t="s">
        <v>17</v>
      </c>
    </row>
    <row r="34" spans="1:9" ht="20.25" customHeight="1">
      <c r="A34" s="95" t="s">
        <v>65</v>
      </c>
      <c r="B34" s="52" t="s">
        <v>67</v>
      </c>
      <c r="C34" s="32"/>
      <c r="D34" s="28"/>
      <c r="E34" s="28"/>
      <c r="F34" s="28"/>
      <c r="G34" s="93"/>
      <c r="H34" s="93"/>
      <c r="I34" s="93"/>
    </row>
    <row r="35" spans="1:9" ht="20.25" customHeight="1">
      <c r="A35" s="95"/>
      <c r="B35" s="53" t="s">
        <v>66</v>
      </c>
      <c r="C35" s="33"/>
      <c r="D35" s="29"/>
      <c r="E35" s="29"/>
      <c r="F35" s="29"/>
      <c r="G35" s="94"/>
      <c r="H35" s="94"/>
      <c r="I35" s="94"/>
    </row>
    <row r="36" spans="1:9" ht="20.25" customHeight="1">
      <c r="A36" s="91" t="s">
        <v>68</v>
      </c>
      <c r="B36" s="52" t="s">
        <v>69</v>
      </c>
      <c r="C36" s="31"/>
      <c r="D36" s="32"/>
      <c r="E36" s="28"/>
      <c r="F36" s="28"/>
      <c r="G36" s="93"/>
      <c r="H36" s="93"/>
      <c r="I36" s="93"/>
    </row>
    <row r="37" spans="1:9" ht="20.25" customHeight="1">
      <c r="A37" s="92"/>
      <c r="B37" s="53" t="s">
        <v>70</v>
      </c>
      <c r="C37" s="29"/>
      <c r="D37" s="33"/>
      <c r="E37" s="29"/>
      <c r="F37" s="29"/>
      <c r="G37" s="94"/>
      <c r="H37" s="94"/>
      <c r="I37" s="94"/>
    </row>
    <row r="38" spans="1:9" ht="20.25" customHeight="1">
      <c r="A38" s="91" t="s">
        <v>71</v>
      </c>
      <c r="B38" s="52" t="s">
        <v>31</v>
      </c>
      <c r="C38" s="28"/>
      <c r="D38" s="31"/>
      <c r="E38" s="32"/>
      <c r="F38" s="28"/>
      <c r="G38" s="93"/>
      <c r="H38" s="93"/>
      <c r="I38" s="93"/>
    </row>
    <row r="39" spans="1:9" ht="20.25" customHeight="1">
      <c r="A39" s="92"/>
      <c r="B39" s="53" t="s">
        <v>72</v>
      </c>
      <c r="C39" s="29"/>
      <c r="D39" s="29"/>
      <c r="E39" s="33"/>
      <c r="F39" s="29"/>
      <c r="G39" s="94"/>
      <c r="H39" s="94"/>
      <c r="I39" s="94"/>
    </row>
    <row r="40" spans="1:9" ht="20.25" customHeight="1">
      <c r="A40" s="91" t="s">
        <v>73</v>
      </c>
      <c r="B40" s="52" t="s">
        <v>74</v>
      </c>
      <c r="C40" s="28"/>
      <c r="D40" s="28"/>
      <c r="E40" s="31"/>
      <c r="F40" s="32"/>
      <c r="G40" s="93"/>
      <c r="H40" s="93"/>
      <c r="I40" s="93"/>
    </row>
    <row r="41" spans="1:9" ht="20.25" customHeight="1">
      <c r="A41" s="92"/>
      <c r="B41" s="53" t="s">
        <v>32</v>
      </c>
      <c r="C41" s="29"/>
      <c r="D41" s="29"/>
      <c r="E41" s="29"/>
      <c r="F41" s="33"/>
      <c r="G41" s="94"/>
      <c r="H41" s="94"/>
      <c r="I41" s="94"/>
    </row>
  </sheetData>
  <sheetProtection/>
  <mergeCells count="64">
    <mergeCell ref="A20:A21"/>
    <mergeCell ref="A24:A25"/>
    <mergeCell ref="I4:I5"/>
    <mergeCell ref="G6:G7"/>
    <mergeCell ref="H6:H7"/>
    <mergeCell ref="I6:I7"/>
    <mergeCell ref="I10:I11"/>
    <mergeCell ref="G14:G15"/>
    <mergeCell ref="H14:H15"/>
    <mergeCell ref="G8:G9"/>
    <mergeCell ref="H8:H9"/>
    <mergeCell ref="G10:G11"/>
    <mergeCell ref="A28:A29"/>
    <mergeCell ref="A30:A31"/>
    <mergeCell ref="A26:A27"/>
    <mergeCell ref="A10:A11"/>
    <mergeCell ref="A14:A15"/>
    <mergeCell ref="A16:A17"/>
    <mergeCell ref="A18:A19"/>
    <mergeCell ref="G18:G19"/>
    <mergeCell ref="H18:H19"/>
    <mergeCell ref="I18:I19"/>
    <mergeCell ref="I14:I15"/>
    <mergeCell ref="I8:I9"/>
    <mergeCell ref="A4:A5"/>
    <mergeCell ref="A6:A7"/>
    <mergeCell ref="A8:A9"/>
    <mergeCell ref="G4:G5"/>
    <mergeCell ref="H4:H5"/>
    <mergeCell ref="H10:H11"/>
    <mergeCell ref="G20:G21"/>
    <mergeCell ref="H20:H21"/>
    <mergeCell ref="I20:I21"/>
    <mergeCell ref="G24:G25"/>
    <mergeCell ref="H24:H25"/>
    <mergeCell ref="I24:I25"/>
    <mergeCell ref="G16:G17"/>
    <mergeCell ref="H16:H17"/>
    <mergeCell ref="I16:I17"/>
    <mergeCell ref="G30:G31"/>
    <mergeCell ref="H30:H31"/>
    <mergeCell ref="I30:I31"/>
    <mergeCell ref="G26:G27"/>
    <mergeCell ref="H26:H27"/>
    <mergeCell ref="I26:I27"/>
    <mergeCell ref="G28:G29"/>
    <mergeCell ref="H38:H39"/>
    <mergeCell ref="I38:I39"/>
    <mergeCell ref="H28:H29"/>
    <mergeCell ref="I28:I29"/>
    <mergeCell ref="A34:A35"/>
    <mergeCell ref="G34:G35"/>
    <mergeCell ref="H34:H35"/>
    <mergeCell ref="I34:I35"/>
    <mergeCell ref="A40:A41"/>
    <mergeCell ref="G40:G41"/>
    <mergeCell ref="H40:H41"/>
    <mergeCell ref="I40:I41"/>
    <mergeCell ref="A36:A37"/>
    <mergeCell ref="G36:G37"/>
    <mergeCell ref="H36:H37"/>
    <mergeCell ref="I36:I37"/>
    <mergeCell ref="A38:A39"/>
    <mergeCell ref="G38:G39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85" zoomScaleSheetLayoutView="85" zoomScalePageLayoutView="0" workbookViewId="0" topLeftCell="A1">
      <selection activeCell="P16" sqref="P16"/>
    </sheetView>
  </sheetViews>
  <sheetFormatPr defaultColWidth="8.8515625" defaultRowHeight="20.25" customHeight="1"/>
  <cols>
    <col min="1" max="1" width="5.140625" style="0" customWidth="1"/>
    <col min="2" max="2" width="14.57421875" style="0" customWidth="1"/>
    <col min="3" max="3" width="8.00390625" style="0" customWidth="1"/>
    <col min="4" max="4" width="7.140625" style="0" customWidth="1"/>
    <col min="5" max="5" width="15.8515625" style="0" customWidth="1"/>
    <col min="6" max="6" width="4.421875" style="0" customWidth="1"/>
    <col min="7" max="7" width="3.00390625" style="0" customWidth="1"/>
    <col min="8" max="8" width="4.57421875" style="0" customWidth="1"/>
    <col min="9" max="10" width="15.8515625" style="0" customWidth="1"/>
    <col min="11" max="11" width="4.421875" style="0" customWidth="1"/>
    <col min="12" max="12" width="2.8515625" style="0" customWidth="1"/>
    <col min="13" max="13" width="4.421875" style="0" customWidth="1"/>
    <col min="14" max="14" width="15.8515625" style="0" customWidth="1"/>
    <col min="15" max="15" width="9.00390625" style="13" customWidth="1"/>
  </cols>
  <sheetData>
    <row r="1" spans="1:14" ht="20.25" customHeight="1">
      <c r="A1" s="1"/>
      <c r="B1" s="1" t="s">
        <v>79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4"/>
      <c r="B2" s="4"/>
      <c r="C2" s="5" t="s">
        <v>2</v>
      </c>
      <c r="D2" s="5" t="s">
        <v>3</v>
      </c>
      <c r="E2" s="97" t="s">
        <v>4</v>
      </c>
      <c r="F2" s="98"/>
      <c r="G2" s="98"/>
      <c r="H2" s="98"/>
      <c r="I2" s="99"/>
      <c r="J2" s="97" t="s">
        <v>5</v>
      </c>
      <c r="K2" s="98"/>
      <c r="L2" s="98"/>
      <c r="M2" s="98"/>
      <c r="N2" s="99"/>
    </row>
    <row r="3" spans="1:14" ht="20.25" customHeight="1">
      <c r="A3" s="55"/>
      <c r="B3" s="55"/>
      <c r="C3" s="56">
        <v>0.375</v>
      </c>
      <c r="D3" s="57">
        <f>C3+TIME(0,60,0)</f>
        <v>0.4166666666666667</v>
      </c>
      <c r="E3" s="103" t="s">
        <v>75</v>
      </c>
      <c r="F3" s="106"/>
      <c r="G3" s="106"/>
      <c r="H3" s="106"/>
      <c r="I3" s="106"/>
      <c r="J3" s="106"/>
      <c r="K3" s="106"/>
      <c r="L3" s="106"/>
      <c r="M3" s="106"/>
      <c r="N3" s="107"/>
    </row>
    <row r="4" spans="1:14" ht="20.25" customHeight="1">
      <c r="A4" s="60">
        <v>1</v>
      </c>
      <c r="B4" s="14" t="s">
        <v>6</v>
      </c>
      <c r="C4" s="35">
        <v>0.4375</v>
      </c>
      <c r="D4" s="35">
        <f>C4+TIME(0,18,0)</f>
        <v>0.45</v>
      </c>
      <c r="E4" s="36" t="str">
        <f>グループリーグ!A4</f>
        <v>たちかわCSC １</v>
      </c>
      <c r="F4" s="37"/>
      <c r="G4" s="38"/>
      <c r="H4" s="37"/>
      <c r="I4" s="39" t="str">
        <f>グループリーグ!A6</f>
        <v>大阪経済大学 3</v>
      </c>
      <c r="J4" s="36" t="str">
        <f>グループリーグ!A8</f>
        <v>東京工業大学 3</v>
      </c>
      <c r="K4" s="37"/>
      <c r="L4" s="38"/>
      <c r="M4" s="37"/>
      <c r="N4" s="39" t="str">
        <f>グループリーグ!A10</f>
        <v>RSV OSAKA 2</v>
      </c>
    </row>
    <row r="5" spans="1:14" ht="20.25" customHeight="1">
      <c r="A5" s="16">
        <v>2</v>
      </c>
      <c r="B5" s="16" t="s">
        <v>7</v>
      </c>
      <c r="C5" s="41">
        <f>D4</f>
        <v>0.45</v>
      </c>
      <c r="D5" s="41">
        <f>C5+TIME(0,18,0)</f>
        <v>0.4625</v>
      </c>
      <c r="E5" s="42" t="str">
        <f>グループリーグ!A14</f>
        <v>Vfh Tokyo</v>
      </c>
      <c r="F5" s="43"/>
      <c r="G5" s="44"/>
      <c r="H5" s="44"/>
      <c r="I5" s="45" t="str">
        <f>グループリーグ!A16</f>
        <v>大阪経済大学 1</v>
      </c>
      <c r="J5" s="42" t="str">
        <f>グループリーグ!A18</f>
        <v>大阪大学</v>
      </c>
      <c r="K5" s="43"/>
      <c r="L5" s="44"/>
      <c r="M5" s="44"/>
      <c r="N5" s="45" t="str">
        <f>グループリーグ!A20</f>
        <v>たちかわCSC 2</v>
      </c>
    </row>
    <row r="6" spans="1:14" ht="20.25" customHeight="1">
      <c r="A6" s="22">
        <v>3</v>
      </c>
      <c r="B6" s="22" t="s">
        <v>8</v>
      </c>
      <c r="C6" s="41">
        <f>D5</f>
        <v>0.4625</v>
      </c>
      <c r="D6" s="41">
        <f>C6+TIME(0,18,0)</f>
        <v>0.47500000000000003</v>
      </c>
      <c r="E6" s="42" t="str">
        <f>グループリーグ!A24</f>
        <v>チームマツヨシ</v>
      </c>
      <c r="F6" s="43"/>
      <c r="G6" s="44"/>
      <c r="H6" s="43"/>
      <c r="I6" s="45" t="str">
        <f>グループリーグ!A26</f>
        <v>大阪経済大学 2</v>
      </c>
      <c r="J6" s="42" t="str">
        <f>グループリーグ!A28</f>
        <v>東京工業大学 1</v>
      </c>
      <c r="K6" s="43"/>
      <c r="L6" s="44"/>
      <c r="M6" s="43"/>
      <c r="N6" s="45" t="str">
        <f>グループリーグ!A30</f>
        <v>Starbicycle Osaka</v>
      </c>
    </row>
    <row r="7" spans="1:14" ht="20.25" customHeight="1">
      <c r="A7" s="18">
        <v>4</v>
      </c>
      <c r="B7" s="18" t="s">
        <v>18</v>
      </c>
      <c r="C7" s="47">
        <f>D6</f>
        <v>0.47500000000000003</v>
      </c>
      <c r="D7" s="47">
        <f>C7+TIME(0,18,0)</f>
        <v>0.48750000000000004</v>
      </c>
      <c r="E7" s="48" t="str">
        <f>グループリーグ!A34</f>
        <v>舞馬</v>
      </c>
      <c r="F7" s="49"/>
      <c r="G7" s="50"/>
      <c r="H7" s="49"/>
      <c r="I7" s="51" t="str">
        <f>グループリーグ!A36</f>
        <v>大阪経済大学 4</v>
      </c>
      <c r="J7" s="48" t="str">
        <f>グループリーグ!A38</f>
        <v>東京工業大学 2</v>
      </c>
      <c r="K7" s="49"/>
      <c r="L7" s="50"/>
      <c r="M7" s="49"/>
      <c r="N7" s="51" t="str">
        <f>グループリーグ!A40</f>
        <v>RSV OSAKA 1</v>
      </c>
    </row>
    <row r="8" spans="1:14" ht="20.25" customHeight="1">
      <c r="A8" s="58"/>
      <c r="B8" s="59" t="s">
        <v>78</v>
      </c>
      <c r="C8" s="47">
        <f>D7</f>
        <v>0.48750000000000004</v>
      </c>
      <c r="D8" s="47">
        <f>C8+TIME(0,18,0)</f>
        <v>0.5</v>
      </c>
      <c r="E8" s="96" t="s">
        <v>76</v>
      </c>
      <c r="F8" s="96"/>
      <c r="G8" s="96"/>
      <c r="H8" s="96"/>
      <c r="I8" s="96"/>
      <c r="J8" s="96" t="s">
        <v>77</v>
      </c>
      <c r="K8" s="96"/>
      <c r="L8" s="96"/>
      <c r="M8" s="96"/>
      <c r="N8" s="96"/>
    </row>
    <row r="9" spans="1:14" ht="20.25" customHeight="1">
      <c r="A9" s="30"/>
      <c r="B9" s="100" t="s">
        <v>14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20.25" customHeight="1">
      <c r="A10" s="55"/>
      <c r="B10" s="55"/>
      <c r="C10" s="56">
        <v>0.5416666666666666</v>
      </c>
      <c r="D10" s="57">
        <f>C10+TIME(0,10,0)</f>
        <v>0.548611111111111</v>
      </c>
      <c r="E10" s="103" t="s">
        <v>13</v>
      </c>
      <c r="F10" s="104"/>
      <c r="G10" s="104"/>
      <c r="H10" s="104"/>
      <c r="I10" s="105"/>
      <c r="J10" s="23"/>
      <c r="K10" s="20"/>
      <c r="L10" s="20"/>
      <c r="M10" s="20"/>
      <c r="N10" s="21"/>
    </row>
    <row r="11" spans="1:14" ht="20.25" customHeight="1">
      <c r="A11" s="60">
        <v>5</v>
      </c>
      <c r="B11" s="14" t="s">
        <v>6</v>
      </c>
      <c r="C11" s="15">
        <v>0.5555555555555556</v>
      </c>
      <c r="D11" s="15">
        <f aca="true" t="shared" si="0" ref="D11:D19">C11+TIME(0,18,0)</f>
        <v>0.5680555555555555</v>
      </c>
      <c r="E11" s="36" t="str">
        <f>グループリーグ!A4</f>
        <v>たちかわCSC １</v>
      </c>
      <c r="F11" s="37"/>
      <c r="G11" s="38"/>
      <c r="H11" s="37"/>
      <c r="I11" s="39" t="str">
        <f>グループリーグ!A8</f>
        <v>東京工業大学 3</v>
      </c>
      <c r="J11" s="36" t="str">
        <f>グループリーグ!A6</f>
        <v>大阪経済大学 3</v>
      </c>
      <c r="K11" s="37"/>
      <c r="L11" s="38"/>
      <c r="M11" s="37"/>
      <c r="N11" s="39" t="str">
        <f>グループリーグ!A10</f>
        <v>RSV OSAKA 2</v>
      </c>
    </row>
    <row r="12" spans="1:14" ht="20.25" customHeight="1">
      <c r="A12" s="16">
        <v>6</v>
      </c>
      <c r="B12" s="16" t="s">
        <v>7</v>
      </c>
      <c r="C12" s="17">
        <f aca="true" t="shared" si="1" ref="C12:C19">D11</f>
        <v>0.5680555555555555</v>
      </c>
      <c r="D12" s="17">
        <f t="shared" si="0"/>
        <v>0.5805555555555555</v>
      </c>
      <c r="E12" s="42" t="str">
        <f>グループリーグ!A14</f>
        <v>Vfh Tokyo</v>
      </c>
      <c r="F12" s="43"/>
      <c r="G12" s="44"/>
      <c r="H12" s="44"/>
      <c r="I12" s="45" t="str">
        <f>グループリーグ!A18</f>
        <v>大阪大学</v>
      </c>
      <c r="J12" s="42" t="str">
        <f>グループリーグ!A16</f>
        <v>大阪経済大学 1</v>
      </c>
      <c r="K12" s="43"/>
      <c r="L12" s="44"/>
      <c r="M12" s="44"/>
      <c r="N12" s="45" t="str">
        <f>グループリーグ!A20</f>
        <v>たちかわCSC 2</v>
      </c>
    </row>
    <row r="13" spans="1:14" ht="20.25" customHeight="1">
      <c r="A13" s="22">
        <v>7</v>
      </c>
      <c r="B13" s="22" t="s">
        <v>8</v>
      </c>
      <c r="C13" s="17">
        <f t="shared" si="1"/>
        <v>0.5805555555555555</v>
      </c>
      <c r="D13" s="17">
        <f t="shared" si="0"/>
        <v>0.5930555555555554</v>
      </c>
      <c r="E13" s="42" t="str">
        <f>グループリーグ!A24</f>
        <v>チームマツヨシ</v>
      </c>
      <c r="F13" s="43"/>
      <c r="G13" s="44"/>
      <c r="H13" s="43"/>
      <c r="I13" s="45" t="str">
        <f>グループリーグ!A28</f>
        <v>東京工業大学 1</v>
      </c>
      <c r="J13" s="42" t="str">
        <f>グループリーグ!A26</f>
        <v>大阪経済大学 2</v>
      </c>
      <c r="K13" s="43"/>
      <c r="L13" s="44"/>
      <c r="M13" s="43"/>
      <c r="N13" s="45" t="str">
        <f>グループリーグ!A30</f>
        <v>Starbicycle Osaka</v>
      </c>
    </row>
    <row r="14" spans="1:14" ht="20.25" customHeight="1">
      <c r="A14" s="18">
        <v>8</v>
      </c>
      <c r="B14" s="18" t="s">
        <v>18</v>
      </c>
      <c r="C14" s="19">
        <f t="shared" si="1"/>
        <v>0.5930555555555554</v>
      </c>
      <c r="D14" s="19">
        <f t="shared" si="0"/>
        <v>0.6055555555555554</v>
      </c>
      <c r="E14" s="48" t="str">
        <f>グループリーグ!A34</f>
        <v>舞馬</v>
      </c>
      <c r="F14" s="49"/>
      <c r="G14" s="50"/>
      <c r="H14" s="49"/>
      <c r="I14" s="51" t="str">
        <f>グループリーグ!A38</f>
        <v>東京工業大学 2</v>
      </c>
      <c r="J14" s="48" t="str">
        <f>グループリーグ!A36</f>
        <v>大阪経済大学 4</v>
      </c>
      <c r="K14" s="49"/>
      <c r="L14" s="50"/>
      <c r="M14" s="49"/>
      <c r="N14" s="51" t="str">
        <f>グループリーグ!A40</f>
        <v>RSV OSAKA 1</v>
      </c>
    </row>
    <row r="15" spans="1:14" ht="20.25" customHeight="1">
      <c r="A15" s="14">
        <v>9</v>
      </c>
      <c r="B15" s="34" t="s">
        <v>6</v>
      </c>
      <c r="C15" s="35">
        <f t="shared" si="1"/>
        <v>0.6055555555555554</v>
      </c>
      <c r="D15" s="35">
        <f t="shared" si="0"/>
        <v>0.6180555555555554</v>
      </c>
      <c r="E15" s="36" t="str">
        <f>グループリーグ!A4</f>
        <v>たちかわCSC １</v>
      </c>
      <c r="F15" s="37"/>
      <c r="G15" s="38"/>
      <c r="H15" s="37"/>
      <c r="I15" s="39" t="str">
        <f>グループリーグ!A10</f>
        <v>RSV OSAKA 2</v>
      </c>
      <c r="J15" s="36" t="str">
        <f>グループリーグ!A6</f>
        <v>大阪経済大学 3</v>
      </c>
      <c r="K15" s="37"/>
      <c r="L15" s="38"/>
      <c r="M15" s="37"/>
      <c r="N15" s="39" t="str">
        <f>グループリーグ!A8</f>
        <v>東京工業大学 3</v>
      </c>
    </row>
    <row r="16" spans="1:14" ht="20.25" customHeight="1">
      <c r="A16" s="16">
        <v>10</v>
      </c>
      <c r="B16" s="40" t="s">
        <v>7</v>
      </c>
      <c r="C16" s="41">
        <f t="shared" si="1"/>
        <v>0.6180555555555554</v>
      </c>
      <c r="D16" s="41">
        <f t="shared" si="0"/>
        <v>0.6305555555555553</v>
      </c>
      <c r="E16" s="42" t="str">
        <f>グループリーグ!A14</f>
        <v>Vfh Tokyo</v>
      </c>
      <c r="F16" s="43"/>
      <c r="G16" s="44"/>
      <c r="H16" s="44"/>
      <c r="I16" s="45" t="str">
        <f>グループリーグ!A20</f>
        <v>たちかわCSC 2</v>
      </c>
      <c r="J16" s="42" t="str">
        <f>グループリーグ!A16</f>
        <v>大阪経済大学 1</v>
      </c>
      <c r="K16" s="43"/>
      <c r="L16" s="44"/>
      <c r="M16" s="44"/>
      <c r="N16" s="45" t="str">
        <f>グループリーグ!A18</f>
        <v>大阪大学</v>
      </c>
    </row>
    <row r="17" spans="1:14" ht="20.25" customHeight="1">
      <c r="A17" s="22">
        <v>11</v>
      </c>
      <c r="B17" s="40" t="s">
        <v>8</v>
      </c>
      <c r="C17" s="41">
        <f t="shared" si="1"/>
        <v>0.6305555555555553</v>
      </c>
      <c r="D17" s="41">
        <f t="shared" si="0"/>
        <v>0.6430555555555553</v>
      </c>
      <c r="E17" s="42" t="str">
        <f>グループリーグ!A24</f>
        <v>チームマツヨシ</v>
      </c>
      <c r="F17" s="43"/>
      <c r="G17" s="44"/>
      <c r="H17" s="43"/>
      <c r="I17" s="45" t="str">
        <f>グループリーグ!A30</f>
        <v>Starbicycle Osaka</v>
      </c>
      <c r="J17" s="42" t="str">
        <f>グループリーグ!A26</f>
        <v>大阪経済大学 2</v>
      </c>
      <c r="K17" s="43"/>
      <c r="L17" s="44"/>
      <c r="M17" s="43"/>
      <c r="N17" s="45" t="str">
        <f>グループリーグ!A28</f>
        <v>東京工業大学 1</v>
      </c>
    </row>
    <row r="18" spans="1:14" ht="20.25" customHeight="1">
      <c r="A18" s="18">
        <v>12</v>
      </c>
      <c r="B18" s="46" t="s">
        <v>18</v>
      </c>
      <c r="C18" s="47">
        <f t="shared" si="1"/>
        <v>0.6430555555555553</v>
      </c>
      <c r="D18" s="47">
        <f t="shared" si="0"/>
        <v>0.6555555555555552</v>
      </c>
      <c r="E18" s="48" t="str">
        <f>E14</f>
        <v>舞馬</v>
      </c>
      <c r="F18" s="49"/>
      <c r="G18" s="50"/>
      <c r="H18" s="49"/>
      <c r="I18" s="51" t="str">
        <f>グループリーグ!A40</f>
        <v>RSV OSAKA 1</v>
      </c>
      <c r="J18" s="48" t="str">
        <f>グループリーグ!A36</f>
        <v>大阪経済大学 4</v>
      </c>
      <c r="K18" s="49"/>
      <c r="L18" s="50"/>
      <c r="M18" s="49"/>
      <c r="N18" s="51" t="str">
        <f>グループリーグ!A38</f>
        <v>東京工業大学 2</v>
      </c>
    </row>
    <row r="19" spans="1:14" ht="20.25" customHeight="1">
      <c r="A19" s="58"/>
      <c r="B19" s="59" t="s">
        <v>78</v>
      </c>
      <c r="C19" s="47">
        <f t="shared" si="1"/>
        <v>0.6555555555555552</v>
      </c>
      <c r="D19" s="47">
        <f t="shared" si="0"/>
        <v>0.6680555555555552</v>
      </c>
      <c r="E19" s="96" t="s">
        <v>76</v>
      </c>
      <c r="F19" s="96"/>
      <c r="G19" s="96"/>
      <c r="H19" s="96"/>
      <c r="I19" s="96"/>
      <c r="J19" s="96" t="s">
        <v>77</v>
      </c>
      <c r="K19" s="96"/>
      <c r="L19" s="96"/>
      <c r="M19" s="96"/>
      <c r="N19" s="96"/>
    </row>
    <row r="20" spans="1:14" ht="20.25" customHeight="1">
      <c r="A20" s="6"/>
      <c r="B20" s="6" t="s">
        <v>9</v>
      </c>
      <c r="C20" s="7"/>
      <c r="D20" s="7"/>
      <c r="E20" s="7"/>
      <c r="F20" s="7"/>
      <c r="G20" s="7"/>
      <c r="H20" s="7"/>
      <c r="I20" s="7"/>
      <c r="J20" s="8"/>
      <c r="K20" s="8"/>
      <c r="L20" s="8"/>
      <c r="M20" s="3"/>
      <c r="N20" s="3"/>
    </row>
    <row r="21" spans="1:13" ht="20.25" customHeight="1">
      <c r="A21" s="7"/>
      <c r="B21" s="7" t="s">
        <v>19</v>
      </c>
      <c r="C21" s="7"/>
      <c r="D21" s="7"/>
      <c r="E21" s="7"/>
      <c r="F21" s="7"/>
      <c r="G21" s="7"/>
      <c r="H21" s="7"/>
      <c r="I21" s="8"/>
      <c r="J21" s="8"/>
      <c r="K21" s="8"/>
      <c r="L21" s="3"/>
      <c r="M21" s="3"/>
    </row>
    <row r="22" spans="1:13" ht="20.25" customHeight="1">
      <c r="A22" s="7"/>
      <c r="B22" s="7" t="s">
        <v>20</v>
      </c>
      <c r="C22" s="7"/>
      <c r="D22" s="7"/>
      <c r="E22" s="7"/>
      <c r="F22" s="7"/>
      <c r="G22" s="7"/>
      <c r="H22" s="7"/>
      <c r="I22" s="8"/>
      <c r="J22" s="8"/>
      <c r="K22" s="8"/>
      <c r="L22" s="3"/>
      <c r="M22" s="3"/>
    </row>
    <row r="23" spans="1:13" ht="20.25" customHeight="1">
      <c r="A23" s="7"/>
      <c r="B23" s="7" t="s">
        <v>36</v>
      </c>
      <c r="C23" s="7"/>
      <c r="D23" s="7"/>
      <c r="E23" s="7"/>
      <c r="F23" s="7"/>
      <c r="G23" s="7"/>
      <c r="H23" s="7"/>
      <c r="I23" s="8"/>
      <c r="J23" s="8"/>
      <c r="K23" s="8"/>
      <c r="L23" s="3"/>
      <c r="M23" s="3"/>
    </row>
    <row r="24" spans="1:13" ht="20.25" customHeight="1">
      <c r="A24" s="7"/>
      <c r="B24" s="7" t="s">
        <v>37</v>
      </c>
      <c r="C24" s="7"/>
      <c r="D24" s="7"/>
      <c r="E24" s="7"/>
      <c r="F24" s="7"/>
      <c r="G24" s="7"/>
      <c r="H24" s="7"/>
      <c r="I24" s="8"/>
      <c r="J24" s="8"/>
      <c r="K24" s="8"/>
      <c r="L24" s="3"/>
      <c r="M24" s="3"/>
    </row>
    <row r="25" spans="1:13" ht="20.25" customHeight="1">
      <c r="A25" s="7"/>
      <c r="B25" s="7" t="s">
        <v>38</v>
      </c>
      <c r="C25" s="7"/>
      <c r="D25" s="7"/>
      <c r="E25" s="7"/>
      <c r="F25" s="7"/>
      <c r="G25" s="7"/>
      <c r="H25" s="7"/>
      <c r="I25" s="8"/>
      <c r="J25" s="8"/>
      <c r="K25" s="8"/>
      <c r="L25" s="3"/>
      <c r="M25" s="3"/>
    </row>
    <row r="26" spans="1:13" ht="20.25" customHeight="1">
      <c r="A26" s="7"/>
      <c r="B26" s="7" t="s">
        <v>39</v>
      </c>
      <c r="C26" s="7"/>
      <c r="D26" s="7"/>
      <c r="E26" s="7"/>
      <c r="F26" s="7"/>
      <c r="G26" s="7"/>
      <c r="H26" s="7"/>
      <c r="I26" s="8"/>
      <c r="J26" s="8"/>
      <c r="K26" s="8"/>
      <c r="L26" s="3"/>
      <c r="M26" s="3"/>
    </row>
    <row r="27" spans="1:13" ht="20.25" customHeight="1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3"/>
      <c r="M27" s="3"/>
    </row>
    <row r="28" ht="20.25" customHeight="1">
      <c r="O28"/>
    </row>
    <row r="29" ht="20.25" customHeight="1">
      <c r="O29"/>
    </row>
    <row r="30" ht="20.25" customHeight="1">
      <c r="O30"/>
    </row>
    <row r="31" ht="20.25" customHeight="1">
      <c r="O31"/>
    </row>
    <row r="32" ht="20.25" customHeight="1">
      <c r="O32"/>
    </row>
    <row r="33" ht="20.25" customHeight="1">
      <c r="O33"/>
    </row>
    <row r="34" ht="20.25" customHeight="1">
      <c r="O34"/>
    </row>
    <row r="35" ht="20.25" customHeight="1">
      <c r="O35"/>
    </row>
    <row r="36" ht="20.25" customHeight="1">
      <c r="O36"/>
    </row>
    <row r="37" ht="20.25" customHeight="1">
      <c r="O37"/>
    </row>
    <row r="38" ht="20.25" customHeight="1">
      <c r="O38"/>
    </row>
    <row r="39" ht="20.25" customHeight="1">
      <c r="O39"/>
    </row>
    <row r="40" ht="20.25" customHeight="1">
      <c r="O40"/>
    </row>
    <row r="41" ht="20.25" customHeight="1">
      <c r="O41"/>
    </row>
    <row r="42" ht="20.25" customHeight="1">
      <c r="O42"/>
    </row>
    <row r="43" ht="20.25" customHeight="1">
      <c r="O43"/>
    </row>
    <row r="44" ht="20.25" customHeight="1">
      <c r="O44"/>
    </row>
    <row r="45" ht="20.25" customHeight="1">
      <c r="O45"/>
    </row>
    <row r="46" ht="20.25" customHeight="1">
      <c r="O46"/>
    </row>
    <row r="47" ht="20.25" customHeight="1">
      <c r="O47"/>
    </row>
    <row r="48" ht="20.25" customHeight="1">
      <c r="O48"/>
    </row>
    <row r="49" ht="20.25" customHeight="1">
      <c r="O49"/>
    </row>
    <row r="50" ht="20.25" customHeight="1">
      <c r="O50"/>
    </row>
    <row r="51" ht="20.25" customHeight="1">
      <c r="O51"/>
    </row>
    <row r="52" ht="20.25" customHeight="1">
      <c r="O52"/>
    </row>
    <row r="53" ht="20.25" customHeight="1">
      <c r="O53"/>
    </row>
  </sheetData>
  <sheetProtection/>
  <mergeCells count="9">
    <mergeCell ref="E19:I19"/>
    <mergeCell ref="J19:N19"/>
    <mergeCell ref="E2:I2"/>
    <mergeCell ref="J2:N2"/>
    <mergeCell ref="B9:N9"/>
    <mergeCell ref="E10:I10"/>
    <mergeCell ref="E3:N3"/>
    <mergeCell ref="E8:I8"/>
    <mergeCell ref="J8:N8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5"/>
  <sheetViews>
    <sheetView showGridLines="0" tabSelected="1" zoomScale="80" zoomScaleNormal="80" zoomScalePageLayoutView="80" workbookViewId="0" topLeftCell="A1">
      <selection activeCell="H28" sqref="H28"/>
    </sheetView>
  </sheetViews>
  <sheetFormatPr defaultColWidth="14.140625" defaultRowHeight="15"/>
  <cols>
    <col min="1" max="1" width="9.57421875" style="61" customWidth="1"/>
    <col min="2" max="4" width="13.8515625" style="61" customWidth="1"/>
    <col min="5" max="5" width="11.57421875" style="61" customWidth="1"/>
    <col min="6" max="6" width="24.7109375" style="61" customWidth="1"/>
    <col min="7" max="7" width="2.8515625" style="61" customWidth="1"/>
    <col min="8" max="9" width="24.7109375" style="61" customWidth="1"/>
    <col min="10" max="10" width="2.8515625" style="61" customWidth="1"/>
    <col min="11" max="11" width="24.7109375" style="61" customWidth="1"/>
    <col min="12" max="16384" width="14.140625" style="61" customWidth="1"/>
  </cols>
  <sheetData>
    <row r="1" spans="1:6" s="69" customFormat="1" ht="18" customHeight="1">
      <c r="A1" s="62" t="s">
        <v>118</v>
      </c>
      <c r="B1" s="63">
        <v>0.3680555555555556</v>
      </c>
      <c r="C1" s="64" t="s">
        <v>80</v>
      </c>
      <c r="D1" s="64"/>
      <c r="E1" s="64"/>
      <c r="F1" s="64" t="s">
        <v>117</v>
      </c>
    </row>
    <row r="2" spans="1:6" s="69" customFormat="1" ht="18" customHeight="1">
      <c r="A2" s="62"/>
      <c r="B2" s="63"/>
      <c r="C2" s="64"/>
      <c r="D2" s="64"/>
      <c r="E2" s="64"/>
      <c r="F2" s="64"/>
    </row>
    <row r="3" spans="1:11" s="69" customFormat="1" ht="14.25" customHeight="1">
      <c r="A3" s="65"/>
      <c r="B3" s="66" t="s">
        <v>2</v>
      </c>
      <c r="C3" s="67" t="s">
        <v>81</v>
      </c>
      <c r="D3" s="68" t="s">
        <v>3</v>
      </c>
      <c r="E3" s="65" t="s">
        <v>82</v>
      </c>
      <c r="F3" s="108" t="s">
        <v>83</v>
      </c>
      <c r="G3" s="108"/>
      <c r="H3" s="108"/>
      <c r="I3" s="108" t="s">
        <v>84</v>
      </c>
      <c r="J3" s="108"/>
      <c r="K3" s="108"/>
    </row>
    <row r="4" spans="1:11" s="69" customFormat="1" ht="14.25" customHeight="1">
      <c r="A4" s="70">
        <v>1</v>
      </c>
      <c r="B4" s="71">
        <v>0.3888888888888889</v>
      </c>
      <c r="C4" s="72">
        <v>0.012499999999999999</v>
      </c>
      <c r="D4" s="73">
        <f>B4+C4</f>
        <v>0.4013888888888889</v>
      </c>
      <c r="E4" s="70" t="s">
        <v>86</v>
      </c>
      <c r="F4" s="86" t="s">
        <v>87</v>
      </c>
      <c r="G4" s="86" t="s">
        <v>85</v>
      </c>
      <c r="H4" s="86" t="s">
        <v>88</v>
      </c>
      <c r="I4" s="111"/>
      <c r="J4" s="112"/>
      <c r="K4" s="113"/>
    </row>
    <row r="5" spans="1:11" s="69" customFormat="1" ht="14.25" customHeight="1">
      <c r="A5" s="77">
        <v>2</v>
      </c>
      <c r="B5" s="78">
        <f>D4</f>
        <v>0.4013888888888889</v>
      </c>
      <c r="C5" s="79">
        <v>0.012499999999999999</v>
      </c>
      <c r="D5" s="80">
        <f aca="true" t="shared" si="0" ref="D5:D11">B5+C5</f>
        <v>0.4138888888888889</v>
      </c>
      <c r="E5" s="77" t="s">
        <v>86</v>
      </c>
      <c r="F5" s="74" t="s">
        <v>89</v>
      </c>
      <c r="G5" s="74" t="s">
        <v>85</v>
      </c>
      <c r="H5" s="74" t="s">
        <v>90</v>
      </c>
      <c r="I5" s="81"/>
      <c r="J5" s="74"/>
      <c r="K5" s="82"/>
    </row>
    <row r="6" spans="1:11" s="69" customFormat="1" ht="14.25" customHeight="1">
      <c r="A6" s="77">
        <v>3</v>
      </c>
      <c r="B6" s="78">
        <f aca="true" t="shared" si="1" ref="B6:B11">D5</f>
        <v>0.4138888888888889</v>
      </c>
      <c r="C6" s="79">
        <v>0.012499999999999999</v>
      </c>
      <c r="D6" s="80">
        <f t="shared" si="0"/>
        <v>0.42638888888888893</v>
      </c>
      <c r="E6" s="77" t="s">
        <v>91</v>
      </c>
      <c r="F6" s="74" t="s">
        <v>92</v>
      </c>
      <c r="G6" s="74" t="s">
        <v>85</v>
      </c>
      <c r="H6" s="74" t="s">
        <v>93</v>
      </c>
      <c r="I6" s="81"/>
      <c r="J6" s="74"/>
      <c r="K6" s="82"/>
    </row>
    <row r="7" spans="1:11" s="69" customFormat="1" ht="14.25" customHeight="1">
      <c r="A7" s="77">
        <v>4</v>
      </c>
      <c r="B7" s="78">
        <f t="shared" si="1"/>
        <v>0.42638888888888893</v>
      </c>
      <c r="C7" s="79">
        <v>0.0125</v>
      </c>
      <c r="D7" s="80">
        <f t="shared" si="0"/>
        <v>0.43888888888888894</v>
      </c>
      <c r="E7" s="77" t="s">
        <v>91</v>
      </c>
      <c r="F7" s="74" t="s">
        <v>94</v>
      </c>
      <c r="G7" s="74" t="s">
        <v>85</v>
      </c>
      <c r="H7" s="74" t="s">
        <v>95</v>
      </c>
      <c r="I7" s="111"/>
      <c r="J7" s="114"/>
      <c r="K7" s="115"/>
    </row>
    <row r="8" spans="1:11" s="69" customFormat="1" ht="14.25" customHeight="1">
      <c r="A8" s="77">
        <v>5</v>
      </c>
      <c r="B8" s="78">
        <f t="shared" si="1"/>
        <v>0.43888888888888894</v>
      </c>
      <c r="C8" s="79">
        <v>0.0125</v>
      </c>
      <c r="D8" s="80">
        <f t="shared" si="0"/>
        <v>0.45138888888888895</v>
      </c>
      <c r="E8" s="77" t="s">
        <v>86</v>
      </c>
      <c r="F8" s="74" t="s">
        <v>87</v>
      </c>
      <c r="G8" s="74" t="s">
        <v>85</v>
      </c>
      <c r="H8" s="74" t="s">
        <v>90</v>
      </c>
      <c r="I8" s="81"/>
      <c r="J8" s="74"/>
      <c r="K8" s="82"/>
    </row>
    <row r="9" spans="1:11" s="69" customFormat="1" ht="14.25" customHeight="1">
      <c r="A9" s="77">
        <v>6</v>
      </c>
      <c r="B9" s="78">
        <f t="shared" si="1"/>
        <v>0.45138888888888895</v>
      </c>
      <c r="C9" s="79">
        <v>0.0125</v>
      </c>
      <c r="D9" s="80">
        <f t="shared" si="0"/>
        <v>0.46388888888888896</v>
      </c>
      <c r="E9" s="77" t="s">
        <v>86</v>
      </c>
      <c r="F9" s="74" t="s">
        <v>89</v>
      </c>
      <c r="G9" s="74" t="s">
        <v>85</v>
      </c>
      <c r="H9" s="74" t="s">
        <v>88</v>
      </c>
      <c r="I9" s="116" t="s">
        <v>96</v>
      </c>
      <c r="J9" s="117"/>
      <c r="K9" s="118"/>
    </row>
    <row r="10" spans="1:11" s="69" customFormat="1" ht="14.25" customHeight="1">
      <c r="A10" s="77">
        <v>7</v>
      </c>
      <c r="B10" s="78">
        <f t="shared" si="1"/>
        <v>0.46388888888888896</v>
      </c>
      <c r="C10" s="79">
        <v>0.0125</v>
      </c>
      <c r="D10" s="80">
        <f t="shared" si="0"/>
        <v>0.476388888888889</v>
      </c>
      <c r="E10" s="77" t="s">
        <v>91</v>
      </c>
      <c r="F10" s="74" t="s">
        <v>92</v>
      </c>
      <c r="G10" s="74" t="s">
        <v>85</v>
      </c>
      <c r="H10" s="74" t="s">
        <v>95</v>
      </c>
      <c r="I10" s="81"/>
      <c r="J10" s="74"/>
      <c r="K10" s="82"/>
    </row>
    <row r="11" spans="1:11" s="69" customFormat="1" ht="14.25" customHeight="1">
      <c r="A11" s="77">
        <v>8</v>
      </c>
      <c r="B11" s="78">
        <f t="shared" si="1"/>
        <v>0.476388888888889</v>
      </c>
      <c r="C11" s="79">
        <v>0.0125</v>
      </c>
      <c r="D11" s="80">
        <f t="shared" si="0"/>
        <v>0.488888888888889</v>
      </c>
      <c r="E11" s="77" t="s">
        <v>91</v>
      </c>
      <c r="F11" s="74" t="s">
        <v>94</v>
      </c>
      <c r="G11" s="74" t="s">
        <v>85</v>
      </c>
      <c r="H11" s="74" t="s">
        <v>93</v>
      </c>
      <c r="I11" s="81"/>
      <c r="J11" s="74"/>
      <c r="K11" s="82"/>
    </row>
    <row r="12" spans="1:11" s="69" customFormat="1" ht="19.5" customHeight="1">
      <c r="A12" s="65"/>
      <c r="B12" s="84">
        <f aca="true" t="shared" si="2" ref="B12:B23">D11</f>
        <v>0.488888888888889</v>
      </c>
      <c r="C12" s="85">
        <v>0.03194444444444445</v>
      </c>
      <c r="D12" s="89">
        <f aca="true" t="shared" si="3" ref="D12:D23">B12+C12</f>
        <v>0.5208333333333335</v>
      </c>
      <c r="E12" s="65"/>
      <c r="F12" s="109" t="s">
        <v>14</v>
      </c>
      <c r="G12" s="110"/>
      <c r="H12" s="110"/>
      <c r="I12" s="66"/>
      <c r="J12" s="67"/>
      <c r="K12" s="68"/>
    </row>
    <row r="13" spans="1:15" s="69" customFormat="1" ht="14.25" customHeight="1">
      <c r="A13" s="77">
        <v>9</v>
      </c>
      <c r="B13" s="78">
        <f t="shared" si="2"/>
        <v>0.5208333333333335</v>
      </c>
      <c r="C13" s="79">
        <v>0.013888888888888888</v>
      </c>
      <c r="D13" s="80">
        <f t="shared" si="3"/>
        <v>0.5347222222222223</v>
      </c>
      <c r="E13" s="77" t="s">
        <v>86</v>
      </c>
      <c r="F13" s="74" t="s">
        <v>87</v>
      </c>
      <c r="G13" s="74" t="s">
        <v>85</v>
      </c>
      <c r="H13" s="74" t="s">
        <v>89</v>
      </c>
      <c r="I13" s="75" t="s">
        <v>90</v>
      </c>
      <c r="J13" s="87" t="s">
        <v>85</v>
      </c>
      <c r="K13" s="76" t="s">
        <v>88</v>
      </c>
      <c r="M13" s="74"/>
      <c r="N13" s="74"/>
      <c r="O13" s="74"/>
    </row>
    <row r="14" spans="1:11" s="69" customFormat="1" ht="14.25" customHeight="1">
      <c r="A14" s="77">
        <v>10</v>
      </c>
      <c r="B14" s="78">
        <f t="shared" si="2"/>
        <v>0.5347222222222223</v>
      </c>
      <c r="C14" s="79">
        <v>0.013888888888888888</v>
      </c>
      <c r="D14" s="80">
        <f t="shared" si="3"/>
        <v>0.5486111111111112</v>
      </c>
      <c r="E14" s="77" t="s">
        <v>91</v>
      </c>
      <c r="F14" s="81" t="s">
        <v>92</v>
      </c>
      <c r="G14" s="74" t="s">
        <v>85</v>
      </c>
      <c r="H14" s="74" t="s">
        <v>94</v>
      </c>
      <c r="I14" s="81" t="s">
        <v>95</v>
      </c>
      <c r="J14" s="74" t="s">
        <v>85</v>
      </c>
      <c r="K14" s="82" t="s">
        <v>93</v>
      </c>
    </row>
    <row r="15" spans="1:11" s="69" customFormat="1" ht="14.25" customHeight="1">
      <c r="A15" s="70">
        <v>11</v>
      </c>
      <c r="B15" s="71">
        <v>0.5555555555555556</v>
      </c>
      <c r="C15" s="72">
        <v>0.013888888888888888</v>
      </c>
      <c r="D15" s="73">
        <f t="shared" si="3"/>
        <v>0.5694444444444444</v>
      </c>
      <c r="E15" s="70" t="s">
        <v>98</v>
      </c>
      <c r="F15" s="87" t="s">
        <v>99</v>
      </c>
      <c r="G15" s="87" t="s">
        <v>85</v>
      </c>
      <c r="H15" s="87" t="s">
        <v>100</v>
      </c>
      <c r="I15" s="75"/>
      <c r="J15" s="90"/>
      <c r="K15" s="76"/>
    </row>
    <row r="16" spans="1:11" s="69" customFormat="1" ht="14.25" customHeight="1">
      <c r="A16" s="77">
        <v>12</v>
      </c>
      <c r="B16" s="78">
        <f t="shared" si="2"/>
        <v>0.5694444444444444</v>
      </c>
      <c r="C16" s="79">
        <v>0.013888888888888888</v>
      </c>
      <c r="D16" s="80">
        <f t="shared" si="3"/>
        <v>0.5833333333333333</v>
      </c>
      <c r="E16" s="77" t="s">
        <v>104</v>
      </c>
      <c r="F16" s="74" t="s">
        <v>105</v>
      </c>
      <c r="G16" s="74" t="s">
        <v>85</v>
      </c>
      <c r="H16" s="74" t="s">
        <v>106</v>
      </c>
      <c r="I16" s="81"/>
      <c r="K16" s="82"/>
    </row>
    <row r="17" spans="1:11" s="69" customFormat="1" ht="14.25" customHeight="1">
      <c r="A17" s="77">
        <v>13</v>
      </c>
      <c r="B17" s="78">
        <f t="shared" si="2"/>
        <v>0.5833333333333333</v>
      </c>
      <c r="C17" s="79">
        <v>0.013888888888888888</v>
      </c>
      <c r="D17" s="80">
        <f t="shared" si="3"/>
        <v>0.5972222222222221</v>
      </c>
      <c r="E17" s="77" t="s">
        <v>107</v>
      </c>
      <c r="F17" s="74" t="s">
        <v>108</v>
      </c>
      <c r="G17" s="74" t="s">
        <v>85</v>
      </c>
      <c r="H17" s="74" t="s">
        <v>109</v>
      </c>
      <c r="I17" s="81"/>
      <c r="K17" s="82"/>
    </row>
    <row r="18" spans="1:11" s="69" customFormat="1" ht="14.25" customHeight="1">
      <c r="A18" s="83">
        <v>14</v>
      </c>
      <c r="B18" s="78">
        <f t="shared" si="2"/>
        <v>0.5972222222222221</v>
      </c>
      <c r="C18" s="79">
        <v>0.013888888888888888</v>
      </c>
      <c r="D18" s="80">
        <f t="shared" si="3"/>
        <v>0.6111111111111109</v>
      </c>
      <c r="E18" s="77" t="s">
        <v>101</v>
      </c>
      <c r="F18" s="74" t="s">
        <v>102</v>
      </c>
      <c r="G18" s="74" t="s">
        <v>85</v>
      </c>
      <c r="H18" s="74" t="s">
        <v>103</v>
      </c>
      <c r="I18" s="81"/>
      <c r="K18" s="82"/>
    </row>
    <row r="19" spans="1:15" s="69" customFormat="1" ht="16.5" customHeight="1">
      <c r="A19" s="65">
        <v>15</v>
      </c>
      <c r="B19" s="84">
        <f>D18</f>
        <v>0.6111111111111109</v>
      </c>
      <c r="C19" s="85">
        <v>0.006944444444444444</v>
      </c>
      <c r="D19" s="89">
        <f>B19+C19</f>
        <v>0.6180555555555554</v>
      </c>
      <c r="E19" s="65" t="s">
        <v>97</v>
      </c>
      <c r="F19" s="109" t="s">
        <v>113</v>
      </c>
      <c r="G19" s="110"/>
      <c r="H19" s="110"/>
      <c r="I19" s="66"/>
      <c r="J19" s="67"/>
      <c r="K19" s="68"/>
      <c r="M19" s="74"/>
      <c r="N19" s="74"/>
      <c r="O19" s="74"/>
    </row>
    <row r="20" spans="1:11" s="69" customFormat="1" ht="16.5" customHeight="1">
      <c r="A20" s="65">
        <v>16</v>
      </c>
      <c r="B20" s="84">
        <f>D19</f>
        <v>0.6180555555555554</v>
      </c>
      <c r="C20" s="85">
        <v>0.006944444444444444</v>
      </c>
      <c r="D20" s="89">
        <f t="shared" si="3"/>
        <v>0.6249999999999998</v>
      </c>
      <c r="E20" s="65" t="s">
        <v>97</v>
      </c>
      <c r="F20" s="109" t="s">
        <v>114</v>
      </c>
      <c r="G20" s="110"/>
      <c r="H20" s="110"/>
      <c r="I20" s="66"/>
      <c r="J20" s="67"/>
      <c r="K20" s="68"/>
    </row>
    <row r="21" spans="1:11" s="69" customFormat="1" ht="14.25" customHeight="1">
      <c r="A21" s="77">
        <v>17</v>
      </c>
      <c r="B21" s="78">
        <f t="shared" si="2"/>
        <v>0.6249999999999998</v>
      </c>
      <c r="C21" s="79">
        <v>0.013888888888888888</v>
      </c>
      <c r="D21" s="80">
        <f t="shared" si="3"/>
        <v>0.6388888888888886</v>
      </c>
      <c r="E21" s="77" t="s">
        <v>110</v>
      </c>
      <c r="F21" s="74" t="s">
        <v>119</v>
      </c>
      <c r="G21" s="74"/>
      <c r="H21" s="74" t="s">
        <v>115</v>
      </c>
      <c r="I21" s="81"/>
      <c r="J21" s="74"/>
      <c r="K21" s="82"/>
    </row>
    <row r="22" spans="1:11" s="69" customFormat="1" ht="14.25" customHeight="1">
      <c r="A22" s="83">
        <v>18</v>
      </c>
      <c r="B22" s="78">
        <f t="shared" si="2"/>
        <v>0.6388888888888886</v>
      </c>
      <c r="C22" s="79">
        <v>0.013888888888888888</v>
      </c>
      <c r="D22" s="80">
        <f t="shared" si="3"/>
        <v>0.6527777777777775</v>
      </c>
      <c r="E22" s="77" t="s">
        <v>111</v>
      </c>
      <c r="F22" s="74" t="s">
        <v>120</v>
      </c>
      <c r="G22" s="74"/>
      <c r="H22" s="74" t="s">
        <v>116</v>
      </c>
      <c r="I22" s="81"/>
      <c r="J22" s="74"/>
      <c r="K22" s="82"/>
    </row>
    <row r="23" spans="1:11" s="69" customFormat="1" ht="16.5" customHeight="1">
      <c r="A23" s="65">
        <v>19</v>
      </c>
      <c r="B23" s="84">
        <f t="shared" si="2"/>
        <v>0.6527777777777775</v>
      </c>
      <c r="C23" s="85">
        <v>0.013888888888888888</v>
      </c>
      <c r="D23" s="89">
        <f t="shared" si="3"/>
        <v>0.6666666666666663</v>
      </c>
      <c r="E23" s="65"/>
      <c r="F23" s="109" t="s">
        <v>112</v>
      </c>
      <c r="G23" s="110"/>
      <c r="H23" s="110"/>
      <c r="I23" s="66"/>
      <c r="J23" s="67"/>
      <c r="K23" s="68"/>
    </row>
    <row r="25" ht="13.5">
      <c r="F25" s="88"/>
    </row>
  </sheetData>
  <sheetProtection/>
  <mergeCells count="9">
    <mergeCell ref="F3:H3"/>
    <mergeCell ref="I3:K3"/>
    <mergeCell ref="F23:H23"/>
    <mergeCell ref="I4:K4"/>
    <mergeCell ref="I7:K7"/>
    <mergeCell ref="I9:K9"/>
    <mergeCell ref="F12:H12"/>
    <mergeCell ref="F20:H20"/>
    <mergeCell ref="F19:H19"/>
  </mergeCells>
  <printOptions/>
  <pageMargins left="0.7" right="0.7" top="0.75" bottom="0.75" header="0.3" footer="0.3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</dc:creator>
  <cp:keywords/>
  <dc:description/>
  <cp:lastModifiedBy>藤田洋介</cp:lastModifiedBy>
  <cp:lastPrinted>2017-06-03T12:27:27Z</cp:lastPrinted>
  <dcterms:created xsi:type="dcterms:W3CDTF">2011-06-23T11:55:51Z</dcterms:created>
  <dcterms:modified xsi:type="dcterms:W3CDTF">2018-07-16T08:31:37Z</dcterms:modified>
  <cp:category/>
  <cp:version/>
  <cp:contentType/>
  <cp:contentStatus/>
</cp:coreProperties>
</file>